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2 Fachbereich\03 Presse_Marketing_Events\Homepage\Aktuelles 2026\"/>
    </mc:Choice>
  </mc:AlternateContent>
  <xr:revisionPtr revIDLastSave="0" documentId="13_ncr:1_{3139D65B-9A91-409C-B6A4-A078DDD456D3}" xr6:coauthVersionLast="47" xr6:coauthVersionMax="47" xr10:uidLastSave="{00000000-0000-0000-0000-000000000000}"/>
  <workbookProtection workbookAlgorithmName="SHA-512" workbookHashValue="1DRqW+TZlw81KweJzFUHUxrS6yZNUPjraQVqfC5xFyN7H+gGGrnjQkp/gn5E2mgLXXS9a9Tmf5mfeyBUEmUl4g==" workbookSaltValue="dZTFGsJm0ONBUJUMjveK7g==" workbookSpinCount="100000" lockStructure="1"/>
  <bookViews>
    <workbookView xWindow="2895" yWindow="4380" windowWidth="28800" windowHeight="15285" xr2:uid="{459252BD-D640-4EA1-B0E3-89A001779B06}"/>
  </bookViews>
  <sheets>
    <sheet name="febs-Muster-Beitragsrechner" sheetId="1" r:id="rId1"/>
    <sheet name="PUEG" sheetId="2" state="hidden" r:id="rId2"/>
  </sheets>
  <definedNames>
    <definedName name="_xlnm.Print_Area" localSheetId="0">'febs-Muster-Beitragsrechner'!$A$1:$E$24</definedName>
    <definedName name="PUEG">PUEG!$A$4:$E$9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7" i="1" l="1"/>
  <c r="C16" i="1"/>
  <c r="C19" i="1" l="1"/>
  <c r="C18" i="1"/>
</calcChain>
</file>

<file path=xl/sharedStrings.xml><?xml version="1.0" encoding="utf-8"?>
<sst xmlns="http://schemas.openxmlformats.org/spreadsheetml/2006/main" count="31" uniqueCount="31">
  <si>
    <t>2. Berechnungsergebnisse</t>
  </si>
  <si>
    <t>1. Parameter (bitte eingeben bzw. ändern!)</t>
  </si>
  <si>
    <t>Alle Angaben ohne Gewähr!</t>
  </si>
  <si>
    <t>monatliche Versorgungsbezüge 
(bzw. 1/120 der Kapitalleistung)</t>
  </si>
  <si>
    <t>** Versorgungsbezüge multipliziert mit Gesamtbeitragssatz PV, sofern Freigrenze überschritten wird</t>
  </si>
  <si>
    <t>Beiträge in der gesetzlichen Krankenversicherung*</t>
  </si>
  <si>
    <t>Beiträge in der gesetzlichen Pflegeversicherung**</t>
  </si>
  <si>
    <t>Brutto-Monatsrente nach Abzug der Beiträge</t>
  </si>
  <si>
    <t>Effektive Beitragsbelastung der mtl. Versorgungsbezüge</t>
  </si>
  <si>
    <t>* Versorgungsbezüge abzüglich Freibetrag multipliziert mit Gesamtbeitragssatz KV</t>
  </si>
  <si>
    <t xml:space="preserve"> </t>
  </si>
  <si>
    <t>Haben Sie Kinder?</t>
  </si>
  <si>
    <t>Pflegeunterstützungs- und -entlastungsgesetz (PUEG)</t>
  </si>
  <si>
    <t>Anzahl Kinder</t>
  </si>
  <si>
    <t>5 und mehr*</t>
  </si>
  <si>
    <t>4*</t>
  </si>
  <si>
    <t>3*</t>
  </si>
  <si>
    <t>2*</t>
  </si>
  <si>
    <t xml:space="preserve">1  </t>
  </si>
  <si>
    <t xml:space="preserve">0  </t>
  </si>
  <si>
    <t>Beitragssatz Pflegeversicherung gesamt</t>
  </si>
  <si>
    <t>Arbeitnehmeranteil</t>
  </si>
  <si>
    <t>Arbeitgeberanteil</t>
  </si>
  <si>
    <t>Gesamtbeitragssatz gesetzliche Pflegeversicherung
gem. PUEG</t>
  </si>
  <si>
    <t>Falls "Ja", wieviele haben zum Rentenbeginn (bzw. aktuell, falls schon in Rente) das 25. Lebensjahr noch nicht vollendet?</t>
  </si>
  <si>
    <t>* Nur bis zur Vollendung des 25. Lebensjahres</t>
  </si>
  <si>
    <t>Muster-Beitragsrechner 2026</t>
  </si>
  <si>
    <t>1/20tel der monatlichen Bezugsgröße nach 
§ 18 SGB IV (Wert 2026 bereits voreingestellt!)</t>
  </si>
  <si>
    <t>Gesamtbeitragssatz gesetzliche Krankenversicherung (Summe aus Beitragssatz (14,6 % in 2026) und Zusatzbeitragssatz (z. B. 2,9 %) der jeweiligen Kasse)</t>
  </si>
  <si>
    <t>Beitragsbemessungsgrenze in der gesetzlichen Kranken- und Pflegeversicherung 
(Wert 2026 bereits voreingestellt; nur bis zu maximal diesem Betrag findet eine Verbeitragung statt)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</si>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</sst>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rgb="FFFFFFFF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theme="1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262699"/>
        <bgColor indexed="64"/>
      </patternFill>
    </fill>
    <fill>
      <patternFill patternType="solid">
        <fgColor rgb="FFECEC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40000"/>
        <bgColor indexed="64"/>
      </patternFill>
    </fill>
    <fill>
      <patternFill patternType="solid">
        <fgColor rgb="FFF9E9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31">
    <xf numFmtId="0" fontId="0" fillId="0" borderId="0" xfId="0"/>
    <xf numFmtId="8" fontId="7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10" fontId="7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0" fontId="0" fillId="0" borderId="0" xfId="0" applyNumberFormat="1"/>
    <xf numFmtId="165" fontId="7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4" borderId="0" xfId="0" applyFill="1"/>
    <xf numFmtId="0" fontId="1" fillId="4" borderId="0" xfId="0" applyFont="1" applyFill="1"/>
    <xf numFmtId="0" fontId="6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8" borderId="1" xfId="0" applyNumberFormat="1" applyFont="1" applyFill="1" applyBorder="1" applyAlignment="1">
      <alignment horizontal="center" vertical="center" wrapText="1" readingOrder="1"/>
    </xf>
    <xf numFmtId="10" fontId="3" fillId="7" borderId="1" xfId="0" applyNumberFormat="1" applyFont="1" applyFill="1" applyBorder="1" applyAlignment="1">
      <alignment horizontal="center" vertical="center" wrapText="1" readingOrder="1"/>
    </xf>
    <xf numFmtId="164" fontId="3" fillId="7" borderId="1" xfId="0" applyNumberFormat="1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left" vertical="center" wrapText="1" readingOrder="1"/>
    </xf>
    <xf numFmtId="8" fontId="4" fillId="7" borderId="2" xfId="0" applyNumberFormat="1" applyFont="1" applyFill="1" applyBorder="1" applyAlignment="1">
      <alignment horizontal="center" vertical="center" wrapText="1" readingOrder="1"/>
    </xf>
    <xf numFmtId="0" fontId="1" fillId="4" borderId="0" xfId="0" applyFont="1" applyFill="1" applyAlignment="1">
      <alignment vertical="center"/>
    </xf>
    <xf numFmtId="164" fontId="4" fillId="7" borderId="2" xfId="0" applyNumberFormat="1" applyFont="1" applyFill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left" vertical="center" wrapText="1" readingOrder="1"/>
    </xf>
    <xf numFmtId="8" fontId="6" fillId="7" borderId="2" xfId="0" applyNumberFormat="1" applyFont="1" applyFill="1" applyBorder="1" applyAlignment="1">
      <alignment horizontal="center" vertical="center" wrapText="1" readingOrder="1"/>
    </xf>
    <xf numFmtId="0" fontId="8" fillId="4" borderId="0" xfId="0" applyFont="1" applyFill="1" applyAlignment="1">
      <alignment vertical="center"/>
    </xf>
    <xf numFmtId="0" fontId="11" fillId="6" borderId="1" xfId="0" applyFont="1" applyFill="1" applyBorder="1" applyAlignment="1">
      <alignment horizontal="left" vertical="center" wrapText="1" readingOrder="1"/>
    </xf>
    <xf numFmtId="10" fontId="6" fillId="7" borderId="3" xfId="0" applyNumberFormat="1" applyFont="1" applyFill="1" applyBorder="1" applyAlignment="1">
      <alignment horizontal="center" vertical="center" wrapText="1" readingOrder="1"/>
    </xf>
    <xf numFmtId="0" fontId="5" fillId="4" borderId="0" xfId="0" applyFont="1" applyFill="1"/>
    <xf numFmtId="0" fontId="2" fillId="2" borderId="0" xfId="0" applyFont="1" applyFill="1" applyAlignment="1">
      <alignment horizontal="left" vertical="center" readingOrder="1"/>
    </xf>
    <xf numFmtId="0" fontId="0" fillId="0" borderId="0" xfId="0"/>
    <xf numFmtId="0" fontId="2" fillId="5" borderId="4" xfId="0" applyFont="1" applyFill="1" applyBorder="1" applyAlignment="1">
      <alignment horizontal="left" vertical="center" wrapText="1" readingOrder="1"/>
    </xf>
    <xf numFmtId="0" fontId="2" fillId="5" borderId="5" xfId="0" applyFont="1" applyFill="1" applyBorder="1" applyAlignment="1">
      <alignment horizontal="left" vertical="center" wrapText="1" readingOrder="1"/>
    </xf>
    <xf numFmtId="0" fontId="9" fillId="4" borderId="0" xfId="0" applyFont="1" applyFill="1" applyAlignment="1">
      <alignment horizontal="left" vertical="center" readingOrder="1"/>
    </xf>
    <xf numFmtId="0" fontId="10" fillId="4" borderId="0" xfId="0" applyFont="1" applyFill="1"/>
  </cellXfs>
  <cellStyles count="1">
    <cellStyle name="Standard" xfId="0" builtinId="0"/>
  </cellStyles>
  <dxfs count="1">
    <dxf>
      <font>
        <color rgb="FFE7E6E6"/>
      </font>
    </dxf>
  </dxfs>
  <tableStyles count="0" defaultTableStyle="TableStyleMedium2" defaultPivotStyle="PivotStyleLight16"/>
  <colors>
    <mruColors>
      <color rgb="FFECECFA"/>
      <color rgb="FFE7E6E6"/>
      <color rgb="FFF9E9EA"/>
      <color rgb="FFD0CECE"/>
      <color rgb="FFD8D6D6"/>
      <color rgb="FFDBDBF9"/>
      <color rgb="FFDCDADA"/>
      <color rgb="FFE2E2FA"/>
      <color rgb="FFD1D1F7"/>
      <color rgb="FFE0F4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152400</xdr:rowOff>
    </xdr:from>
    <xdr:to>
      <xdr:col>5</xdr:col>
      <xdr:colOff>180023</xdr:colOff>
      <xdr:row>2</xdr:row>
      <xdr:rowOff>187325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A71193D-5CCB-42C5-8AC4-75D5D6AF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152400"/>
          <a:ext cx="942023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D16A-449E-475F-A824-680E0CBA9DB4}">
  <sheetPr>
    <pageSetUpPr fitToPage="1"/>
  </sheetPr>
  <dimension ref="A1:AD50"/>
  <sheetViews>
    <sheetView tabSelected="1" zoomScaleNormal="100" workbookViewId="0">
      <selection activeCell="C7" sqref="C7"/>
    </sheetView>
  </sheetViews>
  <sheetFormatPr baseColWidth="10" defaultRowHeight="15" x14ac:dyDescent="0.25"/>
  <cols>
    <col min="1" max="1" width="2.28515625" customWidth="1"/>
    <col min="2" max="2" width="50.28515625" customWidth="1"/>
    <col min="3" max="3" width="31.42578125" customWidth="1"/>
    <col min="4" max="4" width="2.28515625" customWidth="1"/>
  </cols>
  <sheetData>
    <row r="1" spans="1:30" x14ac:dyDescent="0.25">
      <c r="A1" s="8"/>
      <c r="B1" s="8"/>
      <c r="C1" s="8"/>
      <c r="D1" s="8"/>
      <c r="E1" s="8"/>
      <c r="F1" s="8" t="s">
        <v>10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23.25" x14ac:dyDescent="0.25">
      <c r="B3" s="29" t="s">
        <v>26</v>
      </c>
      <c r="C3" s="3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25">
      <c r="A4" s="9"/>
      <c r="B4" s="9"/>
      <c r="C4" s="9"/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36.75" customHeight="1" thickBot="1" x14ac:dyDescent="0.3">
      <c r="A5" s="9"/>
      <c r="B5" s="25" t="s">
        <v>1</v>
      </c>
      <c r="C5" s="26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40.15" customHeight="1" thickBot="1" x14ac:dyDescent="0.3">
      <c r="A6" s="9"/>
      <c r="B6" s="10" t="s">
        <v>3</v>
      </c>
      <c r="C6" s="1">
        <v>300</v>
      </c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0.15" customHeight="1" thickBot="1" x14ac:dyDescent="0.3">
      <c r="A7" s="9"/>
      <c r="B7" s="10" t="s">
        <v>11</v>
      </c>
      <c r="C7" s="1" t="s">
        <v>30</v>
      </c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54.75" customHeight="1" thickBot="1" x14ac:dyDescent="0.3">
      <c r="A8" s="9"/>
      <c r="B8" s="10" t="s">
        <v>24</v>
      </c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40.15" customHeight="1" thickBot="1" x14ac:dyDescent="0.3">
      <c r="A9" s="9"/>
      <c r="B9" s="11" t="s">
        <v>27</v>
      </c>
      <c r="C9" s="12">
        <v>197.75</v>
      </c>
      <c r="D9" s="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77.25" customHeight="1" thickBot="1" x14ac:dyDescent="0.3">
      <c r="A10" s="9"/>
      <c r="B10" s="11" t="s">
        <v>28</v>
      </c>
      <c r="C10" s="2">
        <v>0.17499999999999999</v>
      </c>
      <c r="D10" s="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63" customHeight="1" thickBot="1" x14ac:dyDescent="0.3">
      <c r="A11" s="9"/>
      <c r="B11" s="11" t="s">
        <v>23</v>
      </c>
      <c r="C11" s="13">
        <f>IF(C7="Nein",PUEG!$C$4,IF(C8&gt;=2,VLOOKUP(C8,PUEG,3,1),PUEG!$C$5))</f>
        <v>4.2000000000000003E-2</v>
      </c>
      <c r="D11" s="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63" customHeight="1" thickBot="1" x14ac:dyDescent="0.3">
      <c r="A12" s="9"/>
      <c r="B12" s="11" t="s">
        <v>29</v>
      </c>
      <c r="C12" s="14">
        <v>5812.5</v>
      </c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x14ac:dyDescent="0.25">
      <c r="A13" s="9"/>
      <c r="B13" s="9"/>
      <c r="C13" s="9"/>
      <c r="D13" s="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24" thickBot="1" x14ac:dyDescent="0.3">
      <c r="A15" s="9"/>
      <c r="B15" s="27" t="s">
        <v>0</v>
      </c>
      <c r="C15" s="28"/>
      <c r="D15" s="9"/>
      <c r="E15" s="9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25.9" customHeight="1" thickBot="1" x14ac:dyDescent="0.3">
      <c r="A16" s="9"/>
      <c r="B16" s="15" t="s">
        <v>5</v>
      </c>
      <c r="C16" s="16">
        <f>MAX(0,(MIN(C12-C9,C6-C9))*C10)</f>
        <v>17.893749999999997</v>
      </c>
      <c r="D16" s="17"/>
      <c r="E16" s="9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25.9" customHeight="1" thickBot="1" x14ac:dyDescent="0.3">
      <c r="A17" s="9"/>
      <c r="B17" s="15" t="s">
        <v>6</v>
      </c>
      <c r="C17" s="18">
        <f>IF(C6&gt;C9,MIN(C6,C12)*C11,0)</f>
        <v>12.600000000000001</v>
      </c>
      <c r="D17" s="17"/>
      <c r="E17" s="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25.9" customHeight="1" thickBot="1" x14ac:dyDescent="0.3">
      <c r="A18" s="9"/>
      <c r="B18" s="19" t="s">
        <v>7</v>
      </c>
      <c r="C18" s="20">
        <f>C6-(C16+C17)</f>
        <v>269.50625000000002</v>
      </c>
      <c r="D18" s="21"/>
      <c r="E18" s="9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33.75" customHeight="1" thickBot="1" x14ac:dyDescent="0.3">
      <c r="A19" s="9"/>
      <c r="B19" s="22" t="s">
        <v>8</v>
      </c>
      <c r="C19" s="23">
        <f>(C16+C17)/C6</f>
        <v>0.10164583333333332</v>
      </c>
      <c r="D19" s="17"/>
      <c r="E19" s="9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x14ac:dyDescent="0.25">
      <c r="A20" s="9"/>
      <c r="B20" s="9"/>
      <c r="C20" s="9"/>
      <c r="D20" s="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x14ac:dyDescent="0.25">
      <c r="A21" s="9"/>
      <c r="B21" s="9" t="s">
        <v>9</v>
      </c>
      <c r="C21" s="9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x14ac:dyDescent="0.25">
      <c r="A22" s="9"/>
      <c r="B22" s="9" t="s">
        <v>4</v>
      </c>
      <c r="C22" s="9"/>
      <c r="D22" s="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x14ac:dyDescent="0.25">
      <c r="A23" s="9"/>
      <c r="B23" s="24" t="s">
        <v>2</v>
      </c>
      <c r="C23" s="9"/>
      <c r="D23" s="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x14ac:dyDescent="0.25">
      <c r="A24" s="9"/>
      <c r="B24" s="9"/>
      <c r="C24" s="9"/>
      <c r="D24" s="9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x14ac:dyDescent="0.25">
      <c r="A25" s="9"/>
      <c r="B25" s="9"/>
      <c r="C25" s="9"/>
      <c r="D25" s="9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x14ac:dyDescent="0.25">
      <c r="A26" s="9"/>
      <c r="B26" s="9"/>
      <c r="C26" s="9"/>
      <c r="D26" s="9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x14ac:dyDescent="0.25">
      <c r="A27" s="9"/>
      <c r="B27" s="9"/>
      <c r="C27" s="9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x14ac:dyDescent="0.25">
      <c r="A28" s="9"/>
      <c r="B28" s="9"/>
      <c r="C28" s="9"/>
      <c r="D28" s="9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x14ac:dyDescent="0.25">
      <c r="A29" s="9"/>
      <c r="B29" s="9"/>
      <c r="C29" s="9"/>
      <c r="D29" s="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x14ac:dyDescent="0.25">
      <c r="A30" s="9"/>
      <c r="B30" s="9"/>
      <c r="C30" s="9"/>
      <c r="D30" s="9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x14ac:dyDescent="0.25">
      <c r="A31" s="9"/>
      <c r="B31" s="9"/>
      <c r="C31" s="9"/>
      <c r="D31" s="9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x14ac:dyDescent="0.25">
      <c r="A32" s="9"/>
      <c r="B32" s="9"/>
      <c r="C32" s="9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x14ac:dyDescent="0.25">
      <c r="A33" s="9"/>
      <c r="B33" s="9"/>
      <c r="C33" s="9"/>
      <c r="D33" s="9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x14ac:dyDescent="0.25">
      <c r="A34" s="9"/>
      <c r="B34" s="9"/>
      <c r="C34" s="9"/>
      <c r="D34" s="9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x14ac:dyDescent="0.25">
      <c r="A35" s="9"/>
      <c r="B35" s="9"/>
      <c r="C35" s="9"/>
      <c r="D35" s="9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x14ac:dyDescent="0.25">
      <c r="A36" s="9"/>
      <c r="B36" s="9"/>
      <c r="C36" s="9"/>
      <c r="D36" s="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x14ac:dyDescent="0.25">
      <c r="A37" s="9"/>
      <c r="B37" s="9"/>
      <c r="C37" s="9"/>
      <c r="D37" s="9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x14ac:dyDescent="0.25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x14ac:dyDescent="0.25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x14ac:dyDescent="0.25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x14ac:dyDescent="0.25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x14ac:dyDescent="0.25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x14ac:dyDescent="0.25">
      <c r="A50" s="8"/>
      <c r="B50" s="8"/>
      <c r="C50" s="8"/>
      <c r="D50" s="8"/>
      <c r="E50" s="8"/>
      <c r="F50" s="8"/>
    </row>
  </sheetData>
  <sheetProtection algorithmName="SHA-512" hashValue="VMrFcStEhfxqZVPyxzBCC/MNfGGqtaxdgosJNa2kKCxNTgwHKn2dDn05AF2N6frO0j+3X35CrD0y+1YOCY5ZqQ==" saltValue="TEYhSJV+XtXKH7HEkNC/hg==" spinCount="100000" sheet="1" objects="1" scenarios="1" selectLockedCells="1"/>
  <mergeCells count="3">
    <mergeCell ref="B5:C5"/>
    <mergeCell ref="B15:C15"/>
    <mergeCell ref="B3:C3"/>
  </mergeCells>
  <conditionalFormatting sqref="C8">
    <cfRule type="expression" dxfId="0" priority="2">
      <formula>IF($C$7="Nein",1,0)</formula>
    </cfRule>
  </conditionalFormatting>
  <dataValidations count="2">
    <dataValidation type="list" allowBlank="1" showInputMessage="1" showErrorMessage="1" sqref="C7" xr:uid="{426A027D-4BC8-4029-B74F-2206C027A543}">
      <formula1>"Ja,Nein"</formula1>
    </dataValidation>
    <dataValidation type="whole" allowBlank="1" showInputMessage="1" showErrorMessage="1" sqref="C8" xr:uid="{CB40A98A-41C0-4061-8061-91356A2283F6}">
      <formula1>0</formula1>
      <formula2>100</formula2>
    </dataValidation>
  </dataValidations>
  <pageMargins left="0.7" right="0.7" top="0.78740157499999996" bottom="0.78740157499999996" header="0.3" footer="0.3"/>
  <pageSetup paperSize="9" scale="70" orientation="landscape" r:id="rId1"/>
  <ignoredErrors>
    <ignoredError sqref="C1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97E96-945A-421B-B11A-C54C215D9B7D}">
  <dimension ref="A1:E11"/>
  <sheetViews>
    <sheetView topLeftCell="B1" workbookViewId="0">
      <selection activeCell="B12" sqref="B12"/>
    </sheetView>
  </sheetViews>
  <sheetFormatPr baseColWidth="10" defaultRowHeight="15" x14ac:dyDescent="0.25"/>
  <cols>
    <col min="1" max="1" width="0" hidden="1" customWidth="1"/>
    <col min="2" max="2" width="15.5703125" customWidth="1"/>
    <col min="3" max="3" width="38.5703125" customWidth="1"/>
    <col min="4" max="4" width="21.7109375" customWidth="1"/>
    <col min="5" max="5" width="21.42578125" customWidth="1"/>
  </cols>
  <sheetData>
    <row r="1" spans="1:5" x14ac:dyDescent="0.25">
      <c r="B1" t="s">
        <v>12</v>
      </c>
    </row>
    <row r="3" spans="1:5" x14ac:dyDescent="0.25">
      <c r="B3" t="s">
        <v>13</v>
      </c>
      <c r="C3" t="s">
        <v>20</v>
      </c>
      <c r="D3" t="s">
        <v>21</v>
      </c>
      <c r="E3" t="s">
        <v>22</v>
      </c>
    </row>
    <row r="4" spans="1:5" x14ac:dyDescent="0.25">
      <c r="A4">
        <v>0</v>
      </c>
      <c r="B4" s="3" t="s">
        <v>19</v>
      </c>
      <c r="C4" s="6">
        <v>4.2000000000000003E-2</v>
      </c>
      <c r="D4" s="6">
        <v>2.4000000000000004E-2</v>
      </c>
      <c r="E4" s="6">
        <v>1.7999999999999999E-2</v>
      </c>
    </row>
    <row r="5" spans="1:5" x14ac:dyDescent="0.25">
      <c r="A5">
        <v>1</v>
      </c>
      <c r="B5" s="3" t="s">
        <v>18</v>
      </c>
      <c r="C5" s="6">
        <v>3.5999999999999997E-2</v>
      </c>
      <c r="D5" s="6">
        <v>1.7999999999999999E-2</v>
      </c>
      <c r="E5" s="6">
        <v>1.7999999999999999E-2</v>
      </c>
    </row>
    <row r="6" spans="1:5" x14ac:dyDescent="0.25">
      <c r="A6">
        <v>2</v>
      </c>
      <c r="B6" s="4" t="s">
        <v>17</v>
      </c>
      <c r="C6" s="6">
        <v>3.3500000000000002E-2</v>
      </c>
      <c r="D6" s="6">
        <v>1.5500000000000003E-2</v>
      </c>
      <c r="E6" s="6">
        <v>1.7999999999999999E-2</v>
      </c>
    </row>
    <row r="7" spans="1:5" x14ac:dyDescent="0.25">
      <c r="A7">
        <v>3</v>
      </c>
      <c r="B7" s="4" t="s">
        <v>16</v>
      </c>
      <c r="C7" s="6">
        <v>3.1E-2</v>
      </c>
      <c r="D7" s="6">
        <v>1.3000000000000001E-2</v>
      </c>
      <c r="E7" s="6">
        <v>1.7999999999999999E-2</v>
      </c>
    </row>
    <row r="8" spans="1:5" x14ac:dyDescent="0.25">
      <c r="A8">
        <v>4</v>
      </c>
      <c r="B8" s="4" t="s">
        <v>15</v>
      </c>
      <c r="C8" s="6">
        <v>2.8500000000000001E-2</v>
      </c>
      <c r="D8" s="6">
        <v>1.0500000000000002E-2</v>
      </c>
      <c r="E8" s="6">
        <v>1.7999999999999999E-2</v>
      </c>
    </row>
    <row r="9" spans="1:5" x14ac:dyDescent="0.25">
      <c r="A9">
        <v>5</v>
      </c>
      <c r="B9" s="4" t="s">
        <v>14</v>
      </c>
      <c r="C9" s="6">
        <v>2.5999999999999999E-2</v>
      </c>
      <c r="D9" s="6">
        <v>8.0000000000000002E-3</v>
      </c>
      <c r="E9" s="6">
        <v>1.7999999999999999E-2</v>
      </c>
    </row>
    <row r="11" spans="1:5" x14ac:dyDescent="0.25">
      <c r="B11" s="5" t="s">
        <v>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febs-Muster-Beitragsrechner</vt:lpstr>
      <vt:lpstr>PUEG</vt:lpstr>
      <vt:lpstr>'febs-Muster-Beitragsrechner'!Druckbereich</vt:lpstr>
      <vt:lpstr>PUEG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Höreth, Anja</dc:creator>
  <cp:lastModifiedBy>Höreth, Anja</cp:lastModifiedBy>
  <cp:lastPrinted>2023-07-27T09:31:08Z</cp:lastPrinted>
  <dcterms:created xsi:type="dcterms:W3CDTF">2019-11-20T08:31:59Z</dcterms:created>
  <dcterms:modified xsi:type="dcterms:W3CDTF">2025-11-04T13:09:29Z</dcterms:modified>
</cp:coreProperties>
</file>